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<sst xmlns="http://schemas.openxmlformats.org/spreadsheetml/2006/main" count="178" uniqueCount="129">
  <si>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</si>
  <si>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</si>
  <si>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</si>
  <si>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</si>
  <si>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</si>
  <si>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</si>
  <si>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</si>
  <si>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</si>
  <si>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</si>
  <si>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</si>
  <si>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</si>
  <si>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</si>
  <si>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</si>
  <si>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</si>
  <si>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</si>
  <si>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</si>
  <si>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</si>
  <si>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</si>
  <si>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</si>
  <si>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</si>
  <si>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</si>
  <si>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</si>
  <si>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</si>
  <si>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</si>
  <si>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</si>
  <si>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</si>
  <si>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</si>
  <si>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</si>
  <si>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</si>
  <si>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</si>
  <si>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</si>
  <si>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</si>
  <si>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</si>
  <si>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</si>
  <si>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</si>
  <si>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</si>
  <si>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0300170160</t>
  </si>
  <si>
    <t>320</t>
  </si>
  <si>
    <t>0300270170</t>
  </si>
  <si>
    <t>0500196020</t>
  </si>
  <si>
    <t>1100170180</t>
  </si>
  <si>
    <t>2000010080</t>
  </si>
  <si>
    <t>2000042140</t>
  </si>
  <si>
    <t>2000060910</t>
  </si>
  <si>
    <t>2000070350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</si>
  <si>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</si>
  <si>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</si>
  <si>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</si>
  <si>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</si>
  <si>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</si>
  <si>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</si>
  <si>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</si>
  <si>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</si>
  <si>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</si>
  <si>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</si>
  <si>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</si>
  <si>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</si>
  <si>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</si>
  <si>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</si>
  <si>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</si>
  <si>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</si>
  <si>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</si>
  <si>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</si>
  <si>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</si>
  <si>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</si>
  <si>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</si>
  <si>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</si>
  <si>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</si>
  <si>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</si>
  <si>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</si>
  <si>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</si>
  <si>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</si>
  <si>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</si>
  <si>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</si>
  <si>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</si>
  <si>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</si>
  <si>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</si>
  <si>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</si>
  <si>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</si>
  <si>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</si>
  <si>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</si>
  <si>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</si>
  <si>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</si>
  <si>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</si>
  <si>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</si>
  <si>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</si>
  <si>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</si>
  <si>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</si>
  <si>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</si>
  <si>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</si>
  <si>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</si>
  <si>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</si>
  <si>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</si>
  <si>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</si>
  <si>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</si>
  <si>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</si>
  <si>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</si>
  <si>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</si>
  <si>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</si>
  <si>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</si>
  <si>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</si>
  <si>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</si>
  <si>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</si>
  <si>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</si>
  <si>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</si>
  <si>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</si>
  <si>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>Непрограммные направления деятельности</t>
  </si>
  <si>
    <t>тыс.руб.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</si>
  <si>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</si>
  <si>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</si>
  <si>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"О бюджете Сортавальского городского поселения на 2017 год</t>
  </si>
  <si>
    <t>и на плановый период 2018 и 2019 годов"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</si>
  <si>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</si>
  <si>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</si>
  <si>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 xml:space="preserve">  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</si>
  <si>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</si>
  <si>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</si>
  <si>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"Оборудование детских игровых (спортивных) площадок"</t>
  </si>
  <si>
    <t xml:space="preserve">16 0 01 </t>
  </si>
  <si>
    <t>Основное мероприятие "Оборудование детских игровых (спортивных) площадок"</t>
  </si>
  <si>
    <t>Мероприятие по оборудованию детских игровых (спортивных) площадок</t>
  </si>
  <si>
    <t>Мероприятия по оборудованию детских игровых (спортивных) площадок, Иные закупки товаров, работ и услуг для обеспечения государственных (муниципальных) нужд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</si>
  <si>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</si>
  <si>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</si>
  <si>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строительства, Бюджетные инвестиции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</si>
  <si>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</si>
  <si>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системы", Иные закупки товаров, работ и услуг для обеспечения государственных (муниципальных) нужд</t>
  </si>
  <si>
    <t>Мероприятия в области жилищного хозяйства, Уплата налогов, сборов и иных платежей</t>
  </si>
  <si>
    <t>Мероприятия в области жилищного хозяйства,Исполнение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</si>
</sst>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4" width="9.140625" style="2" customWidth="1"/>
    <col min="5" max="5" width="17.8515625" style="2" customWidth="1"/>
    <col min="6" max="6" width="13.57421875" style="1" customWidth="1"/>
    <col min="7" max="7" width="7.7109375" style="1" customWidth="1"/>
    <col min="8" max="8" width="1.1484375" style="1" customWidth="1"/>
    <col min="9" max="9" width="6.7109375" style="1" hidden="1" customWidth="1"/>
    <col min="10" max="10" width="9.8515625" style="1" hidden="1" customWidth="1"/>
    <col min="11" max="11" width="13.7109375" style="2" customWidth="1"/>
    <col min="12" max="16384" width="9.140625" style="2" customWidth="1"/>
  </cols>
  <sheetData>
    <row r="1" spans="1:11" s="1" customFormat="1" ht="18" customHeight="1">
      <c r="A1"/>
      <c r="B1"/>
      <c r="C1" s="3"/>
      <c r="D1" s="3"/>
      <c r="F1" s="3" t="s">
        <v>114</v>
      </c>
      <c r="G1" s="3"/>
      <c r="H1" s="3"/>
      <c r="I1" s="3"/>
      <c r="J1" s="3"/>
      <c r="K1" s="3"/>
    </row>
    <row r="2" spans="1:11" s="1" customFormat="1" ht="15.75" customHeight="1">
      <c r="A2"/>
      <c r="B2"/>
      <c r="C2" s="3"/>
      <c r="D2" s="3"/>
      <c r="E2" s="44" t="s">
        <v>35</v>
      </c>
      <c r="F2" s="44"/>
      <c r="G2" s="44"/>
      <c r="H2" s="44"/>
      <c r="I2" s="44"/>
      <c r="J2" s="44"/>
      <c r="K2" s="44"/>
    </row>
    <row r="3" spans="1:11" s="1" customFormat="1" ht="15" customHeight="1">
      <c r="A3"/>
      <c r="B3"/>
      <c r="C3" s="3"/>
      <c r="D3" s="44" t="s">
        <v>110</v>
      </c>
      <c r="E3" s="44"/>
      <c r="F3" s="44"/>
      <c r="G3" s="44"/>
      <c r="H3" s="44"/>
      <c r="I3" s="44"/>
      <c r="J3" s="44"/>
      <c r="K3" s="44"/>
    </row>
    <row r="4" spans="1:11" s="1" customFormat="1" ht="15.75" customHeight="1">
      <c r="A4"/>
      <c r="B4"/>
      <c r="C4" s="3"/>
      <c r="D4" s="3"/>
      <c r="E4" s="44" t="s">
        <v>111</v>
      </c>
      <c r="F4" s="44"/>
      <c r="G4" s="44"/>
      <c r="H4" s="44"/>
      <c r="I4" s="44"/>
      <c r="J4" s="44"/>
      <c r="K4" s="44"/>
    </row>
    <row r="5" spans="1:11" s="1" customFormat="1" ht="15" customHeight="1">
      <c r="A5" s="43" t="s">
        <v>115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" customFormat="1" ht="13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" customFormat="1" ht="13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s="1" customFormat="1" ht="16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6:11" s="1" customFormat="1" ht="13.5" customHeight="1">
      <c r="F9" s="35" t="s">
        <v>0</v>
      </c>
      <c r="G9" s="35"/>
      <c r="H9" s="35"/>
      <c r="I9" s="35"/>
      <c r="J9" s="35"/>
      <c r="K9" s="1" t="s">
        <v>107</v>
      </c>
    </row>
    <row r="10" spans="1:11" s="1" customFormat="1" ht="24.75" customHeight="1">
      <c r="A10" s="40" t="s">
        <v>1</v>
      </c>
      <c r="B10" s="40"/>
      <c r="C10" s="40"/>
      <c r="D10" s="40"/>
      <c r="E10" s="40"/>
      <c r="F10" s="40" t="s">
        <v>32</v>
      </c>
      <c r="G10" s="40" t="s">
        <v>33</v>
      </c>
      <c r="H10" s="40"/>
      <c r="I10" s="40" t="s">
        <v>31</v>
      </c>
      <c r="J10" s="40"/>
      <c r="K10" s="41" t="s">
        <v>31</v>
      </c>
    </row>
    <row r="11" spans="1:11" s="1" customFormat="1" ht="13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1" s="1" customFormat="1" ht="29.25" customHeight="1">
      <c r="A12" s="42" t="s">
        <v>27</v>
      </c>
      <c r="B12" s="42"/>
      <c r="C12" s="42"/>
      <c r="D12" s="42"/>
      <c r="E12" s="42"/>
      <c r="F12" s="9" t="s">
        <v>100</v>
      </c>
      <c r="G12" s="30"/>
      <c r="H12" s="30"/>
      <c r="I12" s="4"/>
      <c r="J12" s="4"/>
      <c r="K12" s="10">
        <f>K13+K16</f>
        <v>132.7</v>
      </c>
    </row>
    <row r="13" spans="1:11" s="1" customFormat="1" ht="56.25" customHeight="1">
      <c r="A13" s="39" t="s">
        <v>94</v>
      </c>
      <c r="B13" s="39"/>
      <c r="C13" s="39"/>
      <c r="D13" s="39"/>
      <c r="E13" s="39"/>
      <c r="F13" s="7" t="s">
        <v>101</v>
      </c>
      <c r="G13" s="31"/>
      <c r="H13" s="31"/>
      <c r="I13" s="6"/>
      <c r="J13" s="6"/>
      <c r="K13" s="8">
        <f>K14</f>
        <v>105</v>
      </c>
    </row>
    <row r="14" spans="1:11" s="1" customFormat="1" ht="45.75" customHeight="1">
      <c r="A14" s="32" t="s">
        <v>90</v>
      </c>
      <c r="B14" s="32"/>
      <c r="C14" s="32"/>
      <c r="D14" s="32"/>
      <c r="E14" s="32"/>
      <c r="F14" s="6" t="s">
        <v>36</v>
      </c>
      <c r="G14" s="31"/>
      <c r="H14" s="31"/>
      <c r="I14" s="6"/>
      <c r="J14" s="6"/>
      <c r="K14" s="8">
        <f>K15</f>
        <v>105</v>
      </c>
    </row>
    <row r="15" spans="1:11" s="1" customFormat="1" ht="58.5" customHeight="1">
      <c r="A15" s="21" t="s">
        <v>69</v>
      </c>
      <c r="B15" s="21"/>
      <c r="C15" s="21"/>
      <c r="D15" s="21"/>
      <c r="E15" s="21"/>
      <c r="F15" s="12" t="s">
        <v>36</v>
      </c>
      <c r="G15" s="22" t="s">
        <v>37</v>
      </c>
      <c r="H15" s="22"/>
      <c r="I15" s="25">
        <f>10449200</f>
        <v>10449200</v>
      </c>
      <c r="J15" s="25"/>
      <c r="K15" s="13">
        <v>105</v>
      </c>
    </row>
    <row r="16" spans="1:11" s="1" customFormat="1" ht="46.5" customHeight="1">
      <c r="A16" s="32" t="s">
        <v>95</v>
      </c>
      <c r="B16" s="32"/>
      <c r="C16" s="32"/>
      <c r="D16" s="32"/>
      <c r="E16" s="32"/>
      <c r="F16" s="6" t="s">
        <v>102</v>
      </c>
      <c r="G16" s="31"/>
      <c r="H16" s="31"/>
      <c r="I16" s="14"/>
      <c r="J16" s="14"/>
      <c r="K16" s="15">
        <f>K17</f>
        <v>27.7</v>
      </c>
    </row>
    <row r="17" spans="1:11" s="1" customFormat="1" ht="41.25" customHeight="1">
      <c r="A17" s="32" t="s">
        <v>91</v>
      </c>
      <c r="B17" s="32"/>
      <c r="C17" s="32"/>
      <c r="D17" s="32"/>
      <c r="E17" s="32"/>
      <c r="F17" s="6" t="s">
        <v>38</v>
      </c>
      <c r="G17" s="31"/>
      <c r="H17" s="31"/>
      <c r="I17" s="14"/>
      <c r="J17" s="14"/>
      <c r="K17" s="15">
        <f>K18</f>
        <v>27.7</v>
      </c>
    </row>
    <row r="18" spans="1:11" s="1" customFormat="1" ht="58.5" customHeight="1">
      <c r="A18" s="21" t="s">
        <v>70</v>
      </c>
      <c r="B18" s="21"/>
      <c r="C18" s="21"/>
      <c r="D18" s="21"/>
      <c r="E18" s="21"/>
      <c r="F18" s="12" t="s">
        <v>38</v>
      </c>
      <c r="G18" s="22" t="s">
        <v>37</v>
      </c>
      <c r="H18" s="22"/>
      <c r="I18" s="36">
        <f>1216200</f>
        <v>1216200</v>
      </c>
      <c r="J18" s="36"/>
      <c r="K18" s="13">
        <v>27.7</v>
      </c>
    </row>
    <row r="19" spans="1:11" s="1" customFormat="1" ht="39.75" customHeight="1">
      <c r="A19" s="29" t="s">
        <v>96</v>
      </c>
      <c r="B19" s="29"/>
      <c r="C19" s="29"/>
      <c r="D19" s="29"/>
      <c r="E19" s="29"/>
      <c r="F19" s="9" t="s">
        <v>103</v>
      </c>
      <c r="G19" s="30"/>
      <c r="H19" s="30"/>
      <c r="I19" s="14"/>
      <c r="J19" s="14"/>
      <c r="K19" s="14">
        <f>K20</f>
        <v>7683.3</v>
      </c>
    </row>
    <row r="20" spans="1:11" s="1" customFormat="1" ht="45" customHeight="1">
      <c r="A20" s="33" t="s">
        <v>97</v>
      </c>
      <c r="B20" s="33"/>
      <c r="C20" s="33"/>
      <c r="D20" s="33"/>
      <c r="E20" s="33"/>
      <c r="F20" s="17" t="s">
        <v>104</v>
      </c>
      <c r="G20" s="34"/>
      <c r="H20" s="34"/>
      <c r="I20" s="18"/>
      <c r="J20" s="18"/>
      <c r="K20" s="18">
        <f>K21</f>
        <v>7683.3</v>
      </c>
    </row>
    <row r="21" spans="1:11" s="1" customFormat="1" ht="39" customHeight="1">
      <c r="A21" s="32" t="s">
        <v>92</v>
      </c>
      <c r="B21" s="32"/>
      <c r="C21" s="32"/>
      <c r="D21" s="32"/>
      <c r="E21" s="32"/>
      <c r="F21" s="6" t="s">
        <v>39</v>
      </c>
      <c r="G21" s="31"/>
      <c r="H21" s="31"/>
      <c r="I21" s="15"/>
      <c r="J21" s="15"/>
      <c r="K21" s="15">
        <f>K22+K23</f>
        <v>7683.3</v>
      </c>
    </row>
    <row r="22" spans="1:11" s="1" customFormat="1" ht="33.75" customHeight="1">
      <c r="A22" s="21" t="s">
        <v>71</v>
      </c>
      <c r="B22" s="21"/>
      <c r="C22" s="21"/>
      <c r="D22" s="21"/>
      <c r="E22" s="21"/>
      <c r="F22" s="12" t="s">
        <v>39</v>
      </c>
      <c r="G22" s="22" t="s">
        <v>28</v>
      </c>
      <c r="H22" s="22"/>
      <c r="I22" s="23">
        <f>1216200</f>
        <v>1216200</v>
      </c>
      <c r="J22" s="23"/>
      <c r="K22" s="13">
        <v>7365.7</v>
      </c>
    </row>
    <row r="23" spans="1:11" s="1" customFormat="1" ht="54" customHeight="1">
      <c r="A23" s="20" t="s">
        <v>124</v>
      </c>
      <c r="B23" s="21"/>
      <c r="C23" s="21"/>
      <c r="D23" s="21"/>
      <c r="E23" s="21"/>
      <c r="F23" s="19" t="s">
        <v>125</v>
      </c>
      <c r="G23" s="22" t="s">
        <v>28</v>
      </c>
      <c r="H23" s="22"/>
      <c r="I23" s="13"/>
      <c r="J23" s="13"/>
      <c r="K23" s="13">
        <v>317.6</v>
      </c>
    </row>
    <row r="24" spans="1:11" s="1" customFormat="1" ht="47.25" customHeight="1">
      <c r="A24" s="29" t="s">
        <v>98</v>
      </c>
      <c r="B24" s="29"/>
      <c r="C24" s="29"/>
      <c r="D24" s="29"/>
      <c r="E24" s="29"/>
      <c r="F24" s="4">
        <v>11</v>
      </c>
      <c r="G24" s="30"/>
      <c r="H24" s="30"/>
      <c r="I24" s="14"/>
      <c r="J24" s="14"/>
      <c r="K24" s="14">
        <f>K25</f>
        <v>99.9</v>
      </c>
    </row>
    <row r="25" spans="1:11" s="1" customFormat="1" ht="47.25" customHeight="1">
      <c r="A25" s="33" t="s">
        <v>99</v>
      </c>
      <c r="B25" s="33"/>
      <c r="C25" s="33"/>
      <c r="D25" s="33"/>
      <c r="E25" s="33"/>
      <c r="F25" s="17" t="s">
        <v>105</v>
      </c>
      <c r="G25" s="34"/>
      <c r="H25" s="34"/>
      <c r="I25" s="18"/>
      <c r="J25" s="18"/>
      <c r="K25" s="18">
        <f>K26</f>
        <v>99.9</v>
      </c>
    </row>
    <row r="26" spans="1:11" s="1" customFormat="1" ht="25.5" customHeight="1">
      <c r="A26" s="32" t="s">
        <v>93</v>
      </c>
      <c r="B26" s="32"/>
      <c r="C26" s="32"/>
      <c r="D26" s="32"/>
      <c r="E26" s="32"/>
      <c r="F26" s="6" t="s">
        <v>40</v>
      </c>
      <c r="G26" s="31"/>
      <c r="H26" s="31"/>
      <c r="I26" s="15"/>
      <c r="J26" s="15"/>
      <c r="K26" s="15">
        <f>K27</f>
        <v>99.9</v>
      </c>
    </row>
    <row r="27" spans="1:11" s="1" customFormat="1" ht="46.5" customHeight="1">
      <c r="A27" s="21" t="s">
        <v>72</v>
      </c>
      <c r="B27" s="21"/>
      <c r="C27" s="21"/>
      <c r="D27" s="21"/>
      <c r="E27" s="21"/>
      <c r="F27" s="12" t="s">
        <v>40</v>
      </c>
      <c r="G27" s="22" t="s">
        <v>3</v>
      </c>
      <c r="H27" s="22"/>
      <c r="I27" s="36">
        <f>8980300</f>
        <v>8980300</v>
      </c>
      <c r="J27" s="36"/>
      <c r="K27" s="13">
        <v>99.9</v>
      </c>
    </row>
    <row r="28" spans="1:11" s="1" customFormat="1" ht="34.5" customHeight="1">
      <c r="A28" s="29" t="s">
        <v>117</v>
      </c>
      <c r="B28" s="29"/>
      <c r="C28" s="29"/>
      <c r="D28" s="29"/>
      <c r="E28" s="29"/>
      <c r="F28" s="4">
        <v>16</v>
      </c>
      <c r="G28" s="30"/>
      <c r="H28" s="30"/>
      <c r="I28" s="14"/>
      <c r="J28" s="14"/>
      <c r="K28" s="14">
        <f>K29</f>
        <v>600</v>
      </c>
    </row>
    <row r="29" spans="1:11" s="1" customFormat="1" ht="36" customHeight="1">
      <c r="A29" s="33" t="s">
        <v>119</v>
      </c>
      <c r="B29" s="33"/>
      <c r="C29" s="33"/>
      <c r="D29" s="33"/>
      <c r="E29" s="33"/>
      <c r="F29" s="17" t="s">
        <v>118</v>
      </c>
      <c r="G29" s="34"/>
      <c r="H29" s="34"/>
      <c r="I29" s="18"/>
      <c r="J29" s="18"/>
      <c r="K29" s="18">
        <f>K30</f>
        <v>600</v>
      </c>
    </row>
    <row r="30" spans="1:11" s="1" customFormat="1" ht="32.25" customHeight="1">
      <c r="A30" s="32" t="s">
        <v>120</v>
      </c>
      <c r="B30" s="32"/>
      <c r="C30" s="32"/>
      <c r="D30" s="32"/>
      <c r="E30" s="32"/>
      <c r="F30" s="6">
        <v>1600170210</v>
      </c>
      <c r="G30" s="31"/>
      <c r="H30" s="31"/>
      <c r="I30" s="15"/>
      <c r="J30" s="15"/>
      <c r="K30" s="15">
        <f>K31</f>
        <v>600</v>
      </c>
    </row>
    <row r="31" spans="1:11" s="1" customFormat="1" ht="48.75" customHeight="1">
      <c r="A31" s="21" t="s">
        <v>121</v>
      </c>
      <c r="B31" s="21"/>
      <c r="C31" s="21"/>
      <c r="D31" s="21"/>
      <c r="E31" s="21"/>
      <c r="F31" s="12">
        <v>1600170210</v>
      </c>
      <c r="G31" s="22" t="s">
        <v>3</v>
      </c>
      <c r="H31" s="22"/>
      <c r="I31" s="23">
        <f>7994600</f>
        <v>7994600</v>
      </c>
      <c r="J31" s="23"/>
      <c r="K31" s="13">
        <v>600</v>
      </c>
    </row>
    <row r="32" spans="1:11" s="1" customFormat="1" ht="26.25" customHeight="1">
      <c r="A32" s="29" t="s">
        <v>106</v>
      </c>
      <c r="B32" s="29"/>
      <c r="C32" s="29"/>
      <c r="D32" s="29"/>
      <c r="E32" s="29"/>
      <c r="F32" s="4">
        <v>20</v>
      </c>
      <c r="G32" s="30"/>
      <c r="H32" s="30"/>
      <c r="I32" s="14"/>
      <c r="J32" s="14"/>
      <c r="K32" s="14">
        <f>SUM(K33:K76)</f>
        <v>99710.79999999999</v>
      </c>
    </row>
    <row r="33" spans="1:11" s="1" customFormat="1" ht="46.5" customHeight="1">
      <c r="A33" s="21" t="s">
        <v>73</v>
      </c>
      <c r="B33" s="21"/>
      <c r="C33" s="21"/>
      <c r="D33" s="21"/>
      <c r="E33" s="21"/>
      <c r="F33" s="12" t="s">
        <v>41</v>
      </c>
      <c r="G33" s="22" t="s">
        <v>5</v>
      </c>
      <c r="H33" s="22"/>
      <c r="I33" s="23">
        <f>982700</f>
        <v>982700</v>
      </c>
      <c r="J33" s="23"/>
      <c r="K33" s="13">
        <v>251.5</v>
      </c>
    </row>
    <row r="34" spans="1:11" s="1" customFormat="1" ht="99.75" customHeight="1">
      <c r="A34" s="21" t="s">
        <v>74</v>
      </c>
      <c r="B34" s="21"/>
      <c r="C34" s="21"/>
      <c r="D34" s="21"/>
      <c r="E34" s="21"/>
      <c r="F34" s="12" t="s">
        <v>42</v>
      </c>
      <c r="G34" s="22" t="s">
        <v>3</v>
      </c>
      <c r="H34" s="22"/>
      <c r="I34" s="23">
        <f>3000</f>
        <v>3000</v>
      </c>
      <c r="J34" s="23"/>
      <c r="K34" s="13">
        <v>2</v>
      </c>
    </row>
    <row r="35" spans="1:11" s="1" customFormat="1" ht="78" customHeight="1">
      <c r="A35" s="20" t="s">
        <v>126</v>
      </c>
      <c r="B35" s="21"/>
      <c r="C35" s="21"/>
      <c r="D35" s="21"/>
      <c r="E35" s="21"/>
      <c r="F35" s="12">
        <v>2000043180</v>
      </c>
      <c r="G35" s="22" t="s">
        <v>3</v>
      </c>
      <c r="H35" s="22"/>
      <c r="I35" s="13"/>
      <c r="J35" s="13"/>
      <c r="K35" s="13">
        <v>7976.7</v>
      </c>
    </row>
    <row r="36" spans="1:11" s="1" customFormat="1" ht="65.25" customHeight="1">
      <c r="A36" s="21" t="s">
        <v>22</v>
      </c>
      <c r="B36" s="21"/>
      <c r="C36" s="21"/>
      <c r="D36" s="21"/>
      <c r="E36" s="21"/>
      <c r="F36" s="12" t="s">
        <v>43</v>
      </c>
      <c r="G36" s="22" t="s">
        <v>21</v>
      </c>
      <c r="H36" s="22"/>
      <c r="I36" s="36">
        <f>252700</f>
        <v>252700</v>
      </c>
      <c r="J36" s="36"/>
      <c r="K36" s="13">
        <v>1900</v>
      </c>
    </row>
    <row r="37" spans="1:11" s="1" customFormat="1" ht="54" customHeight="1">
      <c r="A37" s="21" t="s">
        <v>20</v>
      </c>
      <c r="B37" s="21"/>
      <c r="C37" s="21"/>
      <c r="D37" s="21"/>
      <c r="E37" s="21"/>
      <c r="F37" s="12" t="s">
        <v>44</v>
      </c>
      <c r="G37" s="22" t="s">
        <v>3</v>
      </c>
      <c r="H37" s="22"/>
      <c r="I37" s="23">
        <f>252700</f>
        <v>252700</v>
      </c>
      <c r="J37" s="23"/>
      <c r="K37" s="13">
        <v>3943.6</v>
      </c>
    </row>
    <row r="38" spans="1:11" s="1" customFormat="1" ht="109.5" customHeight="1">
      <c r="A38" s="20" t="s">
        <v>128</v>
      </c>
      <c r="B38" s="21"/>
      <c r="C38" s="21"/>
      <c r="D38" s="21"/>
      <c r="E38" s="21"/>
      <c r="F38" s="12" t="s">
        <v>44</v>
      </c>
      <c r="G38" s="22">
        <v>830</v>
      </c>
      <c r="H38" s="22"/>
      <c r="I38" s="13"/>
      <c r="J38" s="13"/>
      <c r="K38" s="13">
        <v>77.5</v>
      </c>
    </row>
    <row r="39" spans="1:11" s="1" customFormat="1" ht="33.75" customHeight="1">
      <c r="A39" s="20" t="s">
        <v>127</v>
      </c>
      <c r="B39" s="21"/>
      <c r="C39" s="21"/>
      <c r="D39" s="21"/>
      <c r="E39" s="21"/>
      <c r="F39" s="12" t="s">
        <v>44</v>
      </c>
      <c r="G39" s="22">
        <v>850</v>
      </c>
      <c r="H39" s="22"/>
      <c r="I39" s="13"/>
      <c r="J39" s="13"/>
      <c r="K39" s="13">
        <v>80</v>
      </c>
    </row>
    <row r="40" spans="1:11" s="1" customFormat="1" ht="63.75" customHeight="1">
      <c r="A40" s="21" t="s">
        <v>18</v>
      </c>
      <c r="B40" s="21"/>
      <c r="C40" s="21"/>
      <c r="D40" s="21"/>
      <c r="E40" s="21"/>
      <c r="F40" s="12" t="s">
        <v>45</v>
      </c>
      <c r="G40" s="22" t="s">
        <v>3</v>
      </c>
      <c r="H40" s="22"/>
      <c r="I40" s="23">
        <f>3053600</f>
        <v>3053600</v>
      </c>
      <c r="J40" s="23"/>
      <c r="K40" s="13">
        <v>122.3</v>
      </c>
    </row>
    <row r="41" spans="1:11" s="1" customFormat="1" ht="62.25" customHeight="1">
      <c r="A41" s="21" t="s">
        <v>19</v>
      </c>
      <c r="B41" s="21"/>
      <c r="C41" s="21"/>
      <c r="D41" s="21"/>
      <c r="E41" s="21"/>
      <c r="F41" s="12" t="s">
        <v>46</v>
      </c>
      <c r="G41" s="22" t="s">
        <v>3</v>
      </c>
      <c r="H41" s="22"/>
      <c r="I41" s="23">
        <f>938500</f>
        <v>938500</v>
      </c>
      <c r="J41" s="23"/>
      <c r="K41" s="13">
        <v>332.9</v>
      </c>
    </row>
    <row r="42" spans="1:11" s="1" customFormat="1" ht="59.25" customHeight="1">
      <c r="A42" s="21" t="s">
        <v>75</v>
      </c>
      <c r="B42" s="21"/>
      <c r="C42" s="21"/>
      <c r="D42" s="21"/>
      <c r="E42" s="21"/>
      <c r="F42" s="12" t="s">
        <v>47</v>
      </c>
      <c r="G42" s="22" t="s">
        <v>3</v>
      </c>
      <c r="H42" s="22"/>
      <c r="I42" s="23">
        <f>11900</f>
        <v>11900</v>
      </c>
      <c r="J42" s="23"/>
      <c r="K42" s="13">
        <v>55.7</v>
      </c>
    </row>
    <row r="43" spans="1:11" s="1" customFormat="1" ht="47.25" customHeight="1">
      <c r="A43" s="21" t="s">
        <v>17</v>
      </c>
      <c r="B43" s="21"/>
      <c r="C43" s="21"/>
      <c r="D43" s="21"/>
      <c r="E43" s="21"/>
      <c r="F43" s="12" t="s">
        <v>48</v>
      </c>
      <c r="G43" s="22" t="s">
        <v>16</v>
      </c>
      <c r="H43" s="22"/>
      <c r="I43" s="36">
        <f>5281000</f>
        <v>5281000</v>
      </c>
      <c r="J43" s="36"/>
      <c r="K43" s="13">
        <v>1985.9</v>
      </c>
    </row>
    <row r="44" spans="1:11" s="1" customFormat="1" ht="126" customHeight="1">
      <c r="A44" s="26" t="s">
        <v>116</v>
      </c>
      <c r="B44" s="26"/>
      <c r="C44" s="26"/>
      <c r="D44" s="26"/>
      <c r="E44" s="26"/>
      <c r="F44" s="12">
        <v>2000070430</v>
      </c>
      <c r="G44" s="27">
        <v>830</v>
      </c>
      <c r="H44" s="28"/>
      <c r="I44" s="16"/>
      <c r="J44" s="16"/>
      <c r="K44" s="13">
        <v>327.7</v>
      </c>
    </row>
    <row r="45" spans="1:11" s="1" customFormat="1" ht="74.25" customHeight="1">
      <c r="A45" s="21" t="s">
        <v>76</v>
      </c>
      <c r="B45" s="21"/>
      <c r="C45" s="21"/>
      <c r="D45" s="21"/>
      <c r="E45" s="21"/>
      <c r="F45" s="12" t="s">
        <v>49</v>
      </c>
      <c r="G45" s="22" t="s">
        <v>3</v>
      </c>
      <c r="H45" s="22"/>
      <c r="I45" s="23">
        <f>4421000</f>
        <v>4421000</v>
      </c>
      <c r="J45" s="23"/>
      <c r="K45" s="13">
        <v>1840</v>
      </c>
    </row>
    <row r="46" spans="1:11" s="1" customFormat="1" ht="63" customHeight="1">
      <c r="A46" s="20" t="s">
        <v>77</v>
      </c>
      <c r="B46" s="21"/>
      <c r="C46" s="21"/>
      <c r="D46" s="21"/>
      <c r="E46" s="21"/>
      <c r="F46" s="12" t="s">
        <v>49</v>
      </c>
      <c r="G46" s="22" t="s">
        <v>4</v>
      </c>
      <c r="H46" s="22"/>
      <c r="I46" s="23">
        <f>858900</f>
        <v>858900</v>
      </c>
      <c r="J46" s="23"/>
      <c r="K46" s="13">
        <v>102.8</v>
      </c>
    </row>
    <row r="47" spans="1:11" s="1" customFormat="1" ht="49.5" customHeight="1">
      <c r="A47" s="20" t="s">
        <v>122</v>
      </c>
      <c r="B47" s="21"/>
      <c r="C47" s="21"/>
      <c r="D47" s="21"/>
      <c r="E47" s="21"/>
      <c r="F47" s="12" t="s">
        <v>50</v>
      </c>
      <c r="G47" s="22" t="s">
        <v>3</v>
      </c>
      <c r="H47" s="22"/>
      <c r="I47" s="23">
        <f>1100</f>
        <v>1100</v>
      </c>
      <c r="J47" s="23"/>
      <c r="K47" s="13">
        <v>90</v>
      </c>
    </row>
    <row r="48" spans="1:11" s="1" customFormat="1" ht="52.5" customHeight="1">
      <c r="A48" s="20" t="s">
        <v>123</v>
      </c>
      <c r="B48" s="21"/>
      <c r="C48" s="21"/>
      <c r="D48" s="21"/>
      <c r="E48" s="21"/>
      <c r="F48" s="12">
        <v>2000070470</v>
      </c>
      <c r="G48" s="22" t="s">
        <v>3</v>
      </c>
      <c r="H48" s="22"/>
      <c r="I48" s="23">
        <f>1100</f>
        <v>1100</v>
      </c>
      <c r="J48" s="23"/>
      <c r="K48" s="13">
        <v>690</v>
      </c>
    </row>
    <row r="49" spans="1:15" s="1" customFormat="1" ht="34.5" customHeight="1">
      <c r="A49" s="21" t="s">
        <v>78</v>
      </c>
      <c r="B49" s="21"/>
      <c r="C49" s="21"/>
      <c r="D49" s="21"/>
      <c r="E49" s="21"/>
      <c r="F49" s="12" t="s">
        <v>51</v>
      </c>
      <c r="G49" s="22" t="s">
        <v>30</v>
      </c>
      <c r="H49" s="22"/>
      <c r="I49" s="36">
        <f>14464000</f>
        <v>14464000</v>
      </c>
      <c r="J49" s="36"/>
      <c r="K49" s="13">
        <v>117.3</v>
      </c>
      <c r="L49" s="5"/>
      <c r="M49" s="5"/>
      <c r="N49" s="5"/>
      <c r="O49" s="5"/>
    </row>
    <row r="50" spans="1:15" s="1" customFormat="1" ht="72" customHeight="1">
      <c r="A50" s="21" t="s">
        <v>79</v>
      </c>
      <c r="B50" s="21"/>
      <c r="C50" s="21"/>
      <c r="D50" s="21"/>
      <c r="E50" s="21"/>
      <c r="F50" s="12" t="s">
        <v>52</v>
      </c>
      <c r="G50" s="22" t="s">
        <v>3</v>
      </c>
      <c r="H50" s="22"/>
      <c r="I50" s="23">
        <f>12001900</f>
        <v>12001900</v>
      </c>
      <c r="J50" s="23"/>
      <c r="K50" s="13">
        <v>49</v>
      </c>
      <c r="L50" s="24"/>
      <c r="M50" s="24"/>
      <c r="N50" s="5"/>
      <c r="O50" s="5"/>
    </row>
    <row r="51" spans="1:15" s="1" customFormat="1" ht="60" customHeight="1">
      <c r="A51" s="21" t="s">
        <v>112</v>
      </c>
      <c r="B51" s="21"/>
      <c r="C51" s="21"/>
      <c r="D51" s="21"/>
      <c r="E51" s="21"/>
      <c r="F51" s="12">
        <v>2000070570</v>
      </c>
      <c r="G51" s="22" t="s">
        <v>3</v>
      </c>
      <c r="H51" s="22"/>
      <c r="I51" s="23">
        <f>12001900</f>
        <v>12001900</v>
      </c>
      <c r="J51" s="23"/>
      <c r="K51" s="13">
        <v>58.6</v>
      </c>
      <c r="L51" s="5"/>
      <c r="M51" s="5"/>
      <c r="N51" s="5"/>
      <c r="O51" s="5"/>
    </row>
    <row r="52" spans="1:11" s="1" customFormat="1" ht="41.25" customHeight="1">
      <c r="A52" s="21" t="s">
        <v>23</v>
      </c>
      <c r="B52" s="21"/>
      <c r="C52" s="21"/>
      <c r="D52" s="21"/>
      <c r="E52" s="21"/>
      <c r="F52" s="12" t="s">
        <v>53</v>
      </c>
      <c r="G52" s="22" t="s">
        <v>3</v>
      </c>
      <c r="H52" s="22"/>
      <c r="I52" s="23">
        <f>2458100</f>
        <v>2458100</v>
      </c>
      <c r="J52" s="23"/>
      <c r="K52" s="13">
        <v>9110.9</v>
      </c>
    </row>
    <row r="53" spans="1:11" s="1" customFormat="1" ht="51" customHeight="1">
      <c r="A53" s="21" t="s">
        <v>29</v>
      </c>
      <c r="B53" s="21"/>
      <c r="C53" s="21"/>
      <c r="D53" s="21"/>
      <c r="E53" s="21"/>
      <c r="F53" s="12" t="s">
        <v>54</v>
      </c>
      <c r="G53" s="22" t="s">
        <v>3</v>
      </c>
      <c r="H53" s="22"/>
      <c r="I53" s="23">
        <f>4000</f>
        <v>4000</v>
      </c>
      <c r="J53" s="23"/>
      <c r="K53" s="13">
        <v>600.3</v>
      </c>
    </row>
    <row r="54" spans="1:11" s="1" customFormat="1" ht="37.5" customHeight="1">
      <c r="A54" s="21" t="s">
        <v>24</v>
      </c>
      <c r="B54" s="21"/>
      <c r="C54" s="21"/>
      <c r="D54" s="21"/>
      <c r="E54" s="21"/>
      <c r="F54" s="12" t="s">
        <v>55</v>
      </c>
      <c r="G54" s="22" t="s">
        <v>3</v>
      </c>
      <c r="H54" s="22"/>
      <c r="I54" s="13"/>
      <c r="J54" s="13"/>
      <c r="K54" s="13">
        <v>900</v>
      </c>
    </row>
    <row r="55" spans="1:11" s="1" customFormat="1" ht="51" customHeight="1">
      <c r="A55" s="21" t="s">
        <v>25</v>
      </c>
      <c r="B55" s="21"/>
      <c r="C55" s="21"/>
      <c r="D55" s="21"/>
      <c r="E55" s="21"/>
      <c r="F55" s="12" t="s">
        <v>56</v>
      </c>
      <c r="G55" s="22" t="s">
        <v>3</v>
      </c>
      <c r="H55" s="22"/>
      <c r="I55" s="25">
        <f>1103400</f>
        <v>1103400</v>
      </c>
      <c r="J55" s="25"/>
      <c r="K55" s="13">
        <v>783.8</v>
      </c>
    </row>
    <row r="56" spans="1:11" s="1" customFormat="1" ht="52.5" customHeight="1">
      <c r="A56" s="21" t="s">
        <v>26</v>
      </c>
      <c r="B56" s="21"/>
      <c r="C56" s="21"/>
      <c r="D56" s="21"/>
      <c r="E56" s="21"/>
      <c r="F56" s="12" t="s">
        <v>57</v>
      </c>
      <c r="G56" s="22" t="s">
        <v>3</v>
      </c>
      <c r="H56" s="22"/>
      <c r="I56" s="36">
        <f>1103400</f>
        <v>1103400</v>
      </c>
      <c r="J56" s="36"/>
      <c r="K56" s="13">
        <v>4004.9</v>
      </c>
    </row>
    <row r="57" spans="1:11" s="1" customFormat="1" ht="44.25" customHeight="1">
      <c r="A57" s="21" t="s">
        <v>80</v>
      </c>
      <c r="B57" s="21"/>
      <c r="C57" s="21"/>
      <c r="D57" s="21"/>
      <c r="E57" s="21"/>
      <c r="F57" s="12" t="s">
        <v>58</v>
      </c>
      <c r="G57" s="22" t="s">
        <v>3</v>
      </c>
      <c r="H57" s="22"/>
      <c r="I57" s="23">
        <f>1103400</f>
        <v>1103400</v>
      </c>
      <c r="J57" s="23"/>
      <c r="K57" s="13">
        <v>13956</v>
      </c>
    </row>
    <row r="58" spans="1:11" s="1" customFormat="1" ht="45.75" customHeight="1">
      <c r="A58" s="21" t="s">
        <v>81</v>
      </c>
      <c r="B58" s="21"/>
      <c r="C58" s="21"/>
      <c r="D58" s="21"/>
      <c r="E58" s="21"/>
      <c r="F58" s="12" t="s">
        <v>59</v>
      </c>
      <c r="G58" s="22" t="s">
        <v>3</v>
      </c>
      <c r="H58" s="22"/>
      <c r="I58" s="25">
        <f>85000</f>
        <v>85000</v>
      </c>
      <c r="J58" s="25"/>
      <c r="K58" s="13">
        <v>200</v>
      </c>
    </row>
    <row r="59" spans="1:11" s="1" customFormat="1" ht="49.5" customHeight="1">
      <c r="A59" s="21" t="s">
        <v>113</v>
      </c>
      <c r="B59" s="21"/>
      <c r="C59" s="21"/>
      <c r="D59" s="21"/>
      <c r="E59" s="21"/>
      <c r="F59" s="12">
        <v>2000070920</v>
      </c>
      <c r="G59" s="22" t="s">
        <v>3</v>
      </c>
      <c r="H59" s="22"/>
      <c r="I59" s="25">
        <f>85000</f>
        <v>85000</v>
      </c>
      <c r="J59" s="25"/>
      <c r="K59" s="13">
        <v>300</v>
      </c>
    </row>
    <row r="60" spans="1:11" s="1" customFormat="1" ht="60.75" customHeight="1">
      <c r="A60" s="21" t="s">
        <v>82</v>
      </c>
      <c r="B60" s="21"/>
      <c r="C60" s="21"/>
      <c r="D60" s="21"/>
      <c r="E60" s="21"/>
      <c r="F60" s="12" t="s">
        <v>60</v>
      </c>
      <c r="G60" s="22" t="s">
        <v>3</v>
      </c>
      <c r="H60" s="22"/>
      <c r="I60" s="36">
        <f>85000</f>
        <v>85000</v>
      </c>
      <c r="J60" s="36"/>
      <c r="K60" s="13">
        <v>250</v>
      </c>
    </row>
    <row r="61" spans="1:11" s="1" customFormat="1" ht="49.5" customHeight="1">
      <c r="A61" s="21" t="s">
        <v>83</v>
      </c>
      <c r="B61" s="21"/>
      <c r="C61" s="21"/>
      <c r="D61" s="21"/>
      <c r="E61" s="21"/>
      <c r="F61" s="12">
        <v>2000080970</v>
      </c>
      <c r="G61" s="22" t="s">
        <v>61</v>
      </c>
      <c r="H61" s="22"/>
      <c r="I61" s="23">
        <f>85000</f>
        <v>85000</v>
      </c>
      <c r="J61" s="23"/>
      <c r="K61" s="13">
        <v>11.5</v>
      </c>
    </row>
    <row r="62" spans="1:11" s="1" customFormat="1" ht="71.25" customHeight="1">
      <c r="A62" s="21" t="s">
        <v>84</v>
      </c>
      <c r="B62" s="21"/>
      <c r="C62" s="21"/>
      <c r="D62" s="21"/>
      <c r="E62" s="21"/>
      <c r="F62" s="12" t="s">
        <v>62</v>
      </c>
      <c r="G62" s="22" t="s">
        <v>3</v>
      </c>
      <c r="H62" s="22"/>
      <c r="I62" s="25">
        <f>1300000</f>
        <v>1300000</v>
      </c>
      <c r="J62" s="25"/>
      <c r="K62" s="13">
        <v>1702.2</v>
      </c>
    </row>
    <row r="63" spans="1:11" s="1" customFormat="1" ht="51" customHeight="1">
      <c r="A63" s="20" t="s">
        <v>85</v>
      </c>
      <c r="B63" s="21"/>
      <c r="C63" s="21"/>
      <c r="D63" s="21"/>
      <c r="E63" s="21"/>
      <c r="F63" s="12" t="s">
        <v>63</v>
      </c>
      <c r="G63" s="22" t="s">
        <v>15</v>
      </c>
      <c r="H63" s="22"/>
      <c r="I63" s="36">
        <f>1300000</f>
        <v>1300000</v>
      </c>
      <c r="J63" s="36"/>
      <c r="K63" s="13">
        <v>103.8</v>
      </c>
    </row>
    <row r="64" spans="1:11" s="1" customFormat="1" ht="44.25" customHeight="1">
      <c r="A64" s="21" t="s">
        <v>86</v>
      </c>
      <c r="B64" s="21"/>
      <c r="C64" s="21"/>
      <c r="D64" s="21"/>
      <c r="E64" s="21"/>
      <c r="F64" s="12" t="s">
        <v>64</v>
      </c>
      <c r="G64" s="22" t="s">
        <v>2</v>
      </c>
      <c r="H64" s="22"/>
      <c r="I64" s="23">
        <f>1300000</f>
        <v>1300000</v>
      </c>
      <c r="J64" s="23"/>
      <c r="K64" s="13">
        <v>1750.9</v>
      </c>
    </row>
    <row r="65" spans="1:11" s="1" customFormat="1" ht="47.25" customHeight="1">
      <c r="A65" s="21" t="s">
        <v>87</v>
      </c>
      <c r="B65" s="21"/>
      <c r="C65" s="21"/>
      <c r="D65" s="21"/>
      <c r="E65" s="21"/>
      <c r="F65" s="12" t="s">
        <v>65</v>
      </c>
      <c r="G65" s="22" t="s">
        <v>2</v>
      </c>
      <c r="H65" s="22"/>
      <c r="I65" s="25">
        <f>200000</f>
        <v>200000</v>
      </c>
      <c r="J65" s="25"/>
      <c r="K65" s="13">
        <v>12356</v>
      </c>
    </row>
    <row r="66" spans="1:11" s="1" customFormat="1" ht="45.75" customHeight="1">
      <c r="A66" s="21" t="s">
        <v>88</v>
      </c>
      <c r="B66" s="21"/>
      <c r="C66" s="21"/>
      <c r="D66" s="21"/>
      <c r="E66" s="21"/>
      <c r="F66" s="12" t="s">
        <v>65</v>
      </c>
      <c r="G66" s="22" t="s">
        <v>3</v>
      </c>
      <c r="H66" s="22"/>
      <c r="I66" s="36">
        <f>200000</f>
        <v>200000</v>
      </c>
      <c r="J66" s="36"/>
      <c r="K66" s="13">
        <v>2023.9</v>
      </c>
    </row>
    <row r="67" spans="1:11" s="1" customFormat="1" ht="36.75" customHeight="1">
      <c r="A67" s="21" t="s">
        <v>89</v>
      </c>
      <c r="B67" s="21"/>
      <c r="C67" s="21"/>
      <c r="D67" s="21"/>
      <c r="E67" s="21"/>
      <c r="F67" s="12" t="s">
        <v>65</v>
      </c>
      <c r="G67" s="22" t="s">
        <v>4</v>
      </c>
      <c r="H67" s="22"/>
      <c r="I67" s="23">
        <f>200000</f>
        <v>200000</v>
      </c>
      <c r="J67" s="23"/>
      <c r="K67" s="13">
        <v>0.8</v>
      </c>
    </row>
    <row r="68" spans="1:11" s="1" customFormat="1" ht="47.25" customHeight="1">
      <c r="A68" s="21" t="s">
        <v>109</v>
      </c>
      <c r="B68" s="21"/>
      <c r="C68" s="21"/>
      <c r="D68" s="21"/>
      <c r="E68" s="21"/>
      <c r="F68" s="12" t="s">
        <v>108</v>
      </c>
      <c r="G68" s="22">
        <v>240</v>
      </c>
      <c r="H68" s="22"/>
      <c r="I68" s="23">
        <f>200000</f>
        <v>200000</v>
      </c>
      <c r="J68" s="23"/>
      <c r="K68" s="13">
        <v>1103.4</v>
      </c>
    </row>
    <row r="69" spans="1:11" s="1" customFormat="1" ht="57" customHeight="1">
      <c r="A69" s="21" t="s">
        <v>7</v>
      </c>
      <c r="B69" s="21"/>
      <c r="C69" s="21"/>
      <c r="D69" s="21"/>
      <c r="E69" s="21"/>
      <c r="F69" s="12" t="s">
        <v>66</v>
      </c>
      <c r="G69" s="22" t="s">
        <v>6</v>
      </c>
      <c r="H69" s="22"/>
      <c r="I69" s="25">
        <f>498200</f>
        <v>498200</v>
      </c>
      <c r="J69" s="25"/>
      <c r="K69" s="13">
        <v>5410.7</v>
      </c>
    </row>
    <row r="70" spans="1:11" s="1" customFormat="1" ht="57" customHeight="1">
      <c r="A70" s="21" t="s">
        <v>8</v>
      </c>
      <c r="B70" s="21"/>
      <c r="C70" s="21"/>
      <c r="D70" s="21"/>
      <c r="E70" s="21"/>
      <c r="F70" s="12" t="s">
        <v>66</v>
      </c>
      <c r="G70" s="22" t="s">
        <v>3</v>
      </c>
      <c r="H70" s="22"/>
      <c r="I70" s="36">
        <f>84000</f>
        <v>84000</v>
      </c>
      <c r="J70" s="36"/>
      <c r="K70" s="13">
        <v>1003.55</v>
      </c>
    </row>
    <row r="71" spans="1:11" s="1" customFormat="1" ht="51.75" customHeight="1">
      <c r="A71" s="21" t="s">
        <v>9</v>
      </c>
      <c r="B71" s="21"/>
      <c r="C71" s="21"/>
      <c r="D71" s="21"/>
      <c r="E71" s="21"/>
      <c r="F71" s="12" t="s">
        <v>66</v>
      </c>
      <c r="G71" s="22" t="s">
        <v>4</v>
      </c>
      <c r="H71" s="22"/>
      <c r="I71" s="23">
        <f>84000</f>
        <v>84000</v>
      </c>
      <c r="J71" s="23"/>
      <c r="K71" s="13">
        <v>32.65</v>
      </c>
    </row>
    <row r="72" spans="1:11" s="1" customFormat="1" ht="46.5" customHeight="1">
      <c r="A72" s="21" t="s">
        <v>10</v>
      </c>
      <c r="B72" s="21"/>
      <c r="C72" s="21"/>
      <c r="D72" s="21"/>
      <c r="E72" s="21"/>
      <c r="F72" s="12" t="s">
        <v>67</v>
      </c>
      <c r="G72" s="22" t="s">
        <v>6</v>
      </c>
      <c r="H72" s="22"/>
      <c r="I72" s="36">
        <f>358500</f>
        <v>358500</v>
      </c>
      <c r="J72" s="36"/>
      <c r="K72" s="13">
        <v>5356.8</v>
      </c>
    </row>
    <row r="73" spans="1:11" s="1" customFormat="1" ht="61.5" customHeight="1">
      <c r="A73" s="21" t="s">
        <v>11</v>
      </c>
      <c r="B73" s="21"/>
      <c r="C73" s="21"/>
      <c r="D73" s="21"/>
      <c r="E73" s="21"/>
      <c r="F73" s="12" t="s">
        <v>67</v>
      </c>
      <c r="G73" s="22" t="s">
        <v>3</v>
      </c>
      <c r="H73" s="22"/>
      <c r="I73" s="23">
        <f>358500</f>
        <v>358500</v>
      </c>
      <c r="J73" s="23"/>
      <c r="K73" s="13">
        <v>719.2</v>
      </c>
    </row>
    <row r="74" spans="1:11" s="1" customFormat="1" ht="45.75" customHeight="1">
      <c r="A74" s="21" t="s">
        <v>12</v>
      </c>
      <c r="B74" s="21"/>
      <c r="C74" s="21"/>
      <c r="D74" s="21"/>
      <c r="E74" s="21"/>
      <c r="F74" s="12" t="s">
        <v>68</v>
      </c>
      <c r="G74" s="22" t="s">
        <v>6</v>
      </c>
      <c r="H74" s="22"/>
      <c r="I74" s="36">
        <f>44200</f>
        <v>44200</v>
      </c>
      <c r="J74" s="36"/>
      <c r="K74" s="13">
        <v>13479</v>
      </c>
    </row>
    <row r="75" spans="1:11" s="1" customFormat="1" ht="47.25" customHeight="1">
      <c r="A75" s="21" t="s">
        <v>13</v>
      </c>
      <c r="B75" s="21"/>
      <c r="C75" s="21"/>
      <c r="D75" s="21"/>
      <c r="E75" s="21"/>
      <c r="F75" s="12" t="s">
        <v>68</v>
      </c>
      <c r="G75" s="22" t="s">
        <v>3</v>
      </c>
      <c r="H75" s="22"/>
      <c r="I75" s="23">
        <f>44200</f>
        <v>44200</v>
      </c>
      <c r="J75" s="23"/>
      <c r="K75" s="13">
        <v>4544</v>
      </c>
    </row>
    <row r="76" spans="1:11" s="1" customFormat="1" ht="49.5" customHeight="1">
      <c r="A76" s="21" t="s">
        <v>14</v>
      </c>
      <c r="B76" s="21"/>
      <c r="C76" s="21"/>
      <c r="D76" s="21"/>
      <c r="E76" s="21"/>
      <c r="F76" s="12" t="s">
        <v>68</v>
      </c>
      <c r="G76" s="22" t="s">
        <v>4</v>
      </c>
      <c r="H76" s="22"/>
      <c r="I76" s="25">
        <f>1700300</f>
        <v>1700300</v>
      </c>
      <c r="J76" s="25"/>
      <c r="K76" s="13">
        <v>3</v>
      </c>
    </row>
    <row r="77" spans="1:11" s="1" customFormat="1" ht="33.75" customHeight="1">
      <c r="A77" s="37" t="s">
        <v>34</v>
      </c>
      <c r="B77" s="37"/>
      <c r="C77" s="37"/>
      <c r="D77" s="37"/>
      <c r="E77" s="37"/>
      <c r="F77" s="6"/>
      <c r="G77" s="31"/>
      <c r="H77" s="31"/>
      <c r="I77" s="38">
        <f>103870000</f>
        <v>103870000</v>
      </c>
      <c r="J77" s="38"/>
      <c r="K77" s="11">
        <f>K12+K19+K24+K32+K28</f>
        <v>108226.69999999998</v>
      </c>
    </row>
  </sheetData>
  <sheetProtection/>
  <mergeCells count="188">
    <mergeCell ref="A26:E26"/>
    <mergeCell ref="E2:K2"/>
    <mergeCell ref="E4:K4"/>
    <mergeCell ref="D3:K3"/>
    <mergeCell ref="G23:H23"/>
    <mergeCell ref="A48:E48"/>
    <mergeCell ref="G48:H48"/>
    <mergeCell ref="I48:J48"/>
    <mergeCell ref="A5:K8"/>
    <mergeCell ref="G33:H33"/>
    <mergeCell ref="I33:J33"/>
    <mergeCell ref="G34:H34"/>
    <mergeCell ref="A16:E16"/>
    <mergeCell ref="G16:H16"/>
    <mergeCell ref="A17:E17"/>
    <mergeCell ref="G17:H17"/>
    <mergeCell ref="G18:H18"/>
    <mergeCell ref="A24:E24"/>
    <mergeCell ref="G24:H24"/>
    <mergeCell ref="A19:E19"/>
    <mergeCell ref="G19:H19"/>
    <mergeCell ref="A20:E20"/>
    <mergeCell ref="G20:H20"/>
    <mergeCell ref="A23:E23"/>
    <mergeCell ref="F9:J9"/>
    <mergeCell ref="I10:J11"/>
    <mergeCell ref="G10:H11"/>
    <mergeCell ref="F10:F11"/>
    <mergeCell ref="A12:E12"/>
    <mergeCell ref="G12:H12"/>
    <mergeCell ref="A10:E11"/>
    <mergeCell ref="K10:K11"/>
    <mergeCell ref="G27:H27"/>
    <mergeCell ref="I27:J27"/>
    <mergeCell ref="G15:H15"/>
    <mergeCell ref="A27:E27"/>
    <mergeCell ref="A14:E14"/>
    <mergeCell ref="G14:H14"/>
    <mergeCell ref="A18:E18"/>
    <mergeCell ref="A21:E21"/>
    <mergeCell ref="I18:J18"/>
    <mergeCell ref="G22:H22"/>
    <mergeCell ref="I22:J22"/>
    <mergeCell ref="G25:H25"/>
    <mergeCell ref="G26:H26"/>
    <mergeCell ref="A13:E13"/>
    <mergeCell ref="G13:H13"/>
    <mergeCell ref="A22:E22"/>
    <mergeCell ref="I15:J15"/>
    <mergeCell ref="A15:E15"/>
    <mergeCell ref="I45:J45"/>
    <mergeCell ref="G41:H41"/>
    <mergeCell ref="I41:J41"/>
    <mergeCell ref="G40:H40"/>
    <mergeCell ref="I40:J40"/>
    <mergeCell ref="I34:J34"/>
    <mergeCell ref="G36:H36"/>
    <mergeCell ref="I36:J36"/>
    <mergeCell ref="G37:H37"/>
    <mergeCell ref="I37:J37"/>
    <mergeCell ref="I31:J31"/>
    <mergeCell ref="G56:H56"/>
    <mergeCell ref="I42:J42"/>
    <mergeCell ref="G43:H43"/>
    <mergeCell ref="I43:J43"/>
    <mergeCell ref="G46:H46"/>
    <mergeCell ref="I46:J46"/>
    <mergeCell ref="G42:H42"/>
    <mergeCell ref="I47:J47"/>
    <mergeCell ref="G45:H45"/>
    <mergeCell ref="G62:H62"/>
    <mergeCell ref="G68:H68"/>
    <mergeCell ref="I68:J68"/>
    <mergeCell ref="G49:H49"/>
    <mergeCell ref="I49:J49"/>
    <mergeCell ref="G50:H50"/>
    <mergeCell ref="I50:J50"/>
    <mergeCell ref="G52:H52"/>
    <mergeCell ref="I52:J52"/>
    <mergeCell ref="G53:H53"/>
    <mergeCell ref="G76:H76"/>
    <mergeCell ref="I76:J76"/>
    <mergeCell ref="G72:H72"/>
    <mergeCell ref="I72:J72"/>
    <mergeCell ref="G73:H73"/>
    <mergeCell ref="I55:J55"/>
    <mergeCell ref="G74:H74"/>
    <mergeCell ref="I56:J56"/>
    <mergeCell ref="I70:J70"/>
    <mergeCell ref="G69:H69"/>
    <mergeCell ref="I65:J65"/>
    <mergeCell ref="G60:H60"/>
    <mergeCell ref="A69:E69"/>
    <mergeCell ref="I62:J62"/>
    <mergeCell ref="A68:E68"/>
    <mergeCell ref="A67:E67"/>
    <mergeCell ref="I69:J69"/>
    <mergeCell ref="I60:J60"/>
    <mergeCell ref="A65:E65"/>
    <mergeCell ref="G61:H61"/>
    <mergeCell ref="A25:E25"/>
    <mergeCell ref="A32:E32"/>
    <mergeCell ref="A42:E42"/>
    <mergeCell ref="A54:E54"/>
    <mergeCell ref="A50:E50"/>
    <mergeCell ref="A52:E52"/>
    <mergeCell ref="A45:E45"/>
    <mergeCell ref="A43:E43"/>
    <mergeCell ref="A53:E53"/>
    <mergeCell ref="A47:E47"/>
    <mergeCell ref="G75:H75"/>
    <mergeCell ref="I75:J75"/>
    <mergeCell ref="I61:J61"/>
    <mergeCell ref="G63:H63"/>
    <mergeCell ref="I63:J63"/>
    <mergeCell ref="G64:H64"/>
    <mergeCell ref="I64:J64"/>
    <mergeCell ref="G71:H71"/>
    <mergeCell ref="I73:J73"/>
    <mergeCell ref="I74:J74"/>
    <mergeCell ref="A77:E77"/>
    <mergeCell ref="G77:H77"/>
    <mergeCell ref="I77:J77"/>
    <mergeCell ref="A75:E75"/>
    <mergeCell ref="A76:E76"/>
    <mergeCell ref="A71:E71"/>
    <mergeCell ref="G66:H66"/>
    <mergeCell ref="I66:J66"/>
    <mergeCell ref="I71:J71"/>
    <mergeCell ref="G67:H67"/>
    <mergeCell ref="I67:J67"/>
    <mergeCell ref="G70:H70"/>
    <mergeCell ref="A73:E73"/>
    <mergeCell ref="A46:E46"/>
    <mergeCell ref="G28:H28"/>
    <mergeCell ref="A29:E29"/>
    <mergeCell ref="G29:H29"/>
    <mergeCell ref="A66:E66"/>
    <mergeCell ref="A62:E62"/>
    <mergeCell ref="G65:H65"/>
    <mergeCell ref="A51:E51"/>
    <mergeCell ref="A34:E34"/>
    <mergeCell ref="A28:E28"/>
    <mergeCell ref="G32:H32"/>
    <mergeCell ref="G21:H21"/>
    <mergeCell ref="A74:E74"/>
    <mergeCell ref="A63:E63"/>
    <mergeCell ref="A70:E70"/>
    <mergeCell ref="A49:E49"/>
    <mergeCell ref="A72:E72"/>
    <mergeCell ref="A30:E30"/>
    <mergeCell ref="G30:H30"/>
    <mergeCell ref="G47:H47"/>
    <mergeCell ref="A31:E31"/>
    <mergeCell ref="G31:H31"/>
    <mergeCell ref="A33:E33"/>
    <mergeCell ref="A40:E40"/>
    <mergeCell ref="A41:E41"/>
    <mergeCell ref="A44:E44"/>
    <mergeCell ref="G44:H44"/>
    <mergeCell ref="L50:M50"/>
    <mergeCell ref="A59:E59"/>
    <mergeCell ref="G59:H59"/>
    <mergeCell ref="I59:J59"/>
    <mergeCell ref="G57:H57"/>
    <mergeCell ref="A56:E56"/>
    <mergeCell ref="A55:E55"/>
    <mergeCell ref="G55:H55"/>
    <mergeCell ref="I58:J58"/>
    <mergeCell ref="I53:J53"/>
    <mergeCell ref="I57:J57"/>
    <mergeCell ref="A57:E57"/>
    <mergeCell ref="A58:E58"/>
    <mergeCell ref="A64:E64"/>
    <mergeCell ref="G51:H51"/>
    <mergeCell ref="I51:J51"/>
    <mergeCell ref="A60:E60"/>
    <mergeCell ref="A61:E61"/>
    <mergeCell ref="G54:H54"/>
    <mergeCell ref="G58:H58"/>
    <mergeCell ref="A35:E35"/>
    <mergeCell ref="G35:H35"/>
    <mergeCell ref="A38:E38"/>
    <mergeCell ref="A39:E39"/>
    <mergeCell ref="G38:H38"/>
    <mergeCell ref="G39:H39"/>
    <mergeCell ref="A36:E36"/>
    <mergeCell ref="A37:E37"/>
  </mergeCells>
  <printOptions/>
  <pageMargins left="0.8661417322834646" right="0" top="0.15748031496062992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2017-03-23T05:58:37Z</cp:lastPrinted>
  <dcterms:created xsi:type="dcterms:W3CDTF">2015-01-26T14:33:53Z</dcterms:created>
  <dcterms:modified xsi:type="dcterms:W3CDTF">2017-03-23T05:58:40Z</dcterms:modified>
  <cp:category/>
  <cp:version/>
  <cp:contentType/>
  <cp:contentStatus/>
</cp:coreProperties>
</file>